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420"/>
  </bookViews>
  <sheets>
    <sheet name="202223" sheetId="3" r:id="rId1"/>
    <sheet name="ClerkFO pay" sheetId="4" r:id="rId2"/>
  </sheets>
  <calcPr calcId="145621"/>
</workbook>
</file>

<file path=xl/calcChain.xml><?xml version="1.0" encoding="utf-8"?>
<calcChain xmlns="http://schemas.openxmlformats.org/spreadsheetml/2006/main">
  <c r="F8" i="3" l="1"/>
  <c r="G6" i="3"/>
  <c r="H7" i="4" l="1"/>
  <c r="H6" i="4"/>
  <c r="B42" i="3" l="1"/>
  <c r="D29" i="3" l="1"/>
  <c r="E29" i="3"/>
  <c r="F29" i="3"/>
  <c r="C29" i="3"/>
  <c r="G29" i="3" l="1"/>
  <c r="G24" i="3" l="1"/>
  <c r="G25" i="3"/>
  <c r="I25" i="3" s="1"/>
  <c r="G26" i="3"/>
  <c r="I26" i="3" s="1"/>
  <c r="G27" i="3"/>
  <c r="G28" i="3"/>
  <c r="H25" i="3"/>
  <c r="H26" i="3"/>
  <c r="B8" i="3"/>
  <c r="G37" i="3"/>
  <c r="E8" i="3" l="1"/>
  <c r="D8" i="3"/>
  <c r="C42" i="3" l="1"/>
  <c r="I37" i="3"/>
  <c r="C8" i="3" l="1"/>
  <c r="B29" i="3" l="1"/>
  <c r="B38" i="3" l="1"/>
  <c r="I38" i="3" s="1"/>
  <c r="I24" i="3" l="1"/>
  <c r="H24" i="3"/>
  <c r="G16" i="3" l="1"/>
  <c r="H16" i="3" s="1"/>
  <c r="G17" i="3"/>
  <c r="I17" i="3" l="1"/>
  <c r="H17" i="3"/>
  <c r="I28" i="3"/>
  <c r="H28" i="3"/>
  <c r="G7" i="3"/>
  <c r="I7" i="3" l="1"/>
  <c r="H7" i="3"/>
  <c r="B43" i="3"/>
  <c r="G20" i="3" l="1"/>
  <c r="I20" i="3" l="1"/>
  <c r="H20" i="3"/>
  <c r="B30" i="3"/>
  <c r="I27" i="3" l="1"/>
  <c r="H27" i="3"/>
  <c r="G12" i="3"/>
  <c r="G13" i="3"/>
  <c r="G14" i="3"/>
  <c r="G15" i="3"/>
  <c r="I16" i="3"/>
  <c r="G19" i="3"/>
  <c r="G18" i="3"/>
  <c r="G21" i="3"/>
  <c r="G22" i="3"/>
  <c r="G23" i="3"/>
  <c r="G11" i="3"/>
  <c r="H11" i="3" s="1"/>
  <c r="G5" i="3"/>
  <c r="G8" i="3"/>
  <c r="I8" i="3" s="1"/>
  <c r="I23" i="3" l="1"/>
  <c r="H23" i="3"/>
  <c r="I22" i="3"/>
  <c r="H22" i="3"/>
  <c r="I6" i="3"/>
  <c r="H6" i="3"/>
  <c r="I21" i="3"/>
  <c r="H21" i="3"/>
  <c r="I15" i="3"/>
  <c r="H15" i="3"/>
  <c r="I18" i="3"/>
  <c r="H18" i="3"/>
  <c r="I19" i="3"/>
  <c r="H19" i="3"/>
  <c r="I14" i="3"/>
  <c r="H14" i="3"/>
  <c r="I13" i="3"/>
  <c r="H13" i="3"/>
  <c r="I12" i="3"/>
  <c r="H12" i="3"/>
  <c r="H29" i="3" s="1"/>
  <c r="I5" i="3"/>
  <c r="H5" i="3"/>
  <c r="H8" i="3" s="1"/>
  <c r="I11" i="3"/>
  <c r="I29" i="3"/>
</calcChain>
</file>

<file path=xl/sharedStrings.xml><?xml version="1.0" encoding="utf-8"?>
<sst xmlns="http://schemas.openxmlformats.org/spreadsheetml/2006/main" count="97" uniqueCount="78">
  <si>
    <t>Defibrillator</t>
  </si>
  <si>
    <t>Expenditure</t>
  </si>
  <si>
    <t>Budget</t>
  </si>
  <si>
    <t>VAT refund</t>
  </si>
  <si>
    <t>Cum</t>
  </si>
  <si>
    <t>Brought f/ward Treasurers Acc</t>
  </si>
  <si>
    <t>Asset Repairs</t>
  </si>
  <si>
    <t>Variance</t>
  </si>
  <si>
    <t>Credits</t>
  </si>
  <si>
    <t>Qtr3</t>
  </si>
  <si>
    <t>Qtr4</t>
  </si>
  <si>
    <t>Qtr 1 actuals</t>
  </si>
  <si>
    <t>Qtr2 actuals</t>
  </si>
  <si>
    <t>Qtr 3 actuals</t>
  </si>
  <si>
    <t>Qtr 4 actuals</t>
  </si>
  <si>
    <t>Clerk pay/home working</t>
  </si>
  <si>
    <t xml:space="preserve">Administation Expenses </t>
  </si>
  <si>
    <t>Website/emails</t>
  </si>
  <si>
    <t xml:space="preserve">Notes </t>
  </si>
  <si>
    <t>laptop rental</t>
  </si>
  <si>
    <t xml:space="preserve">Interest on Account </t>
  </si>
  <si>
    <t>EXPENDITURE</t>
  </si>
  <si>
    <t>INCOME (Investment account b/f)</t>
  </si>
  <si>
    <t>Clerk PAYE</t>
  </si>
  <si>
    <t xml:space="preserve">St James’ cemetery maintenance costs </t>
  </si>
  <si>
    <t>Charges to 2 PC for Clerk use of laptop</t>
  </si>
  <si>
    <t>Figure based on last yrs</t>
  </si>
  <si>
    <t>Governance; Insurance &amp; Auditor</t>
  </si>
  <si>
    <t>WALC/NALC/ Parish on line memberships</t>
  </si>
  <si>
    <t>INCOME (Precept)</t>
  </si>
  <si>
    <t>Treasurers Account</t>
  </si>
  <si>
    <t>Investment Account</t>
  </si>
  <si>
    <t>Parish Space</t>
  </si>
  <si>
    <t>Contingency</t>
  </si>
  <si>
    <t>AGM/PC Meetings/</t>
  </si>
  <si>
    <t>Actual Figure</t>
  </si>
  <si>
    <t>Remaining</t>
  </si>
  <si>
    <t>Cum spend</t>
  </si>
  <si>
    <t xml:space="preserve">Income </t>
  </si>
  <si>
    <t>outstanding</t>
  </si>
  <si>
    <t>Forecast</t>
  </si>
  <si>
    <t>2022/23</t>
  </si>
  <si>
    <t xml:space="preserve">Forecast </t>
  </si>
  <si>
    <t>Qtr1</t>
  </si>
  <si>
    <t>Qtr2</t>
  </si>
  <si>
    <t>Parish Wellbeing celebrations (Queen Platinum)</t>
  </si>
  <si>
    <t>Grass cutting at 7 stars (" cuts)</t>
  </si>
  <si>
    <t xml:space="preserve">Queens jubilee celebrations/post COVID event </t>
  </si>
  <si>
    <t>Total bugeted Income 22/23</t>
  </si>
  <si>
    <t>Cllr MM has suggested £5k (see below to use savings)</t>
  </si>
  <si>
    <t xml:space="preserve">includes allowance for Parish Meetings </t>
  </si>
  <si>
    <t>Total Budgeted spend 22/23</t>
  </si>
  <si>
    <t>Total budgeted spend 22/23</t>
  </si>
  <si>
    <t>Training for Councillors/Clerk (Flood  included)</t>
  </si>
  <si>
    <t xml:space="preserve">Small allowance for any additional flood warden training </t>
  </si>
  <si>
    <t>required if £12,800 contributed for the NN footpath</t>
  </si>
  <si>
    <t>Assumes National Pay award  (current £11.53 per hr@ 7 hrs per week, plus national £26 per month home working)</t>
  </si>
  <si>
    <t>£11.53 per hour x 7 hours  = £80.71</t>
  </si>
  <si>
    <t>X 52 weeks  = £4196.92 /  12 months  =</t>
  </si>
  <si>
    <t xml:space="preserve">+ £6 pw working from home expenses x 52 weeks / 12 months  </t>
  </si>
  <si>
    <t xml:space="preserve">21/22 rate </t>
  </si>
  <si>
    <t>per month</t>
  </si>
  <si>
    <t>Annual pay</t>
  </si>
  <si>
    <t>Clerk Pay</t>
  </si>
  <si>
    <t>PCAP</t>
  </si>
  <si>
    <t xml:space="preserve">Traffic Calming Measures </t>
  </si>
  <si>
    <t>Proposed Footpath Expenditure</t>
  </si>
  <si>
    <t xml:space="preserve">Proposed for discussion at the meeting </t>
  </si>
  <si>
    <t>Surplus to be carried into 23/24</t>
  </si>
  <si>
    <t xml:space="preserve">Draft produced by Finance Group 02/12/21                                                                </t>
  </si>
  <si>
    <t>Estimated - will be final Bank reconcilation figure</t>
  </si>
  <si>
    <t>Past Precept levels £15,265 18/19  £15,000 19/20 £16,500 20/21 15000 same level proposed</t>
  </si>
  <si>
    <t>Contingency (includes donations)</t>
  </si>
  <si>
    <t>Estimated figure brought forward</t>
  </si>
  <si>
    <t>Total budgeted income 22/23</t>
  </si>
  <si>
    <t>Allowance for service and new pads</t>
  </si>
  <si>
    <t>Parish Amenity (benches, bins, wildflower planting etc)</t>
  </si>
  <si>
    <t>Expecting small increase in accordance with national pay awards for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</si>
</sst>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3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0" fontId="0" fillId="6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0" fontId="0" fillId="6" borderId="9" xfId="0" applyNumberForma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0" fontId="0" fillId="6" borderId="1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0" fontId="0" fillId="6" borderId="15" xfId="0" applyNumberForma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0" fontId="4" fillId="6" borderId="9" xfId="0" applyNumberFormat="1" applyFont="1" applyFill="1" applyBorder="1" applyAlignment="1">
      <alignment horizontal="center" vertical="center"/>
    </xf>
    <xf numFmtId="10" fontId="2" fillId="6" borderId="9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4" fontId="7" fillId="7" borderId="0" xfId="0" applyNumberFormat="1" applyFont="1" applyFill="1" applyBorder="1" applyAlignment="1">
      <alignment horizontal="center" vertical="center"/>
    </xf>
    <xf numFmtId="10" fontId="0" fillId="7" borderId="0" xfId="0" applyNumberForma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3" fontId="0" fillId="3" borderId="0" xfId="0" applyNumberFormat="1" applyFont="1" applyFill="1" applyBorder="1" applyAlignment="1">
      <alignment horizontal="center" vertical="center" wrapText="1"/>
    </xf>
    <xf numFmtId="164" fontId="2" fillId="4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0" fillId="4" borderId="17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10" fontId="0" fillId="6" borderId="18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0" fontId="2" fillId="6" borderId="15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164" fontId="2" fillId="5" borderId="23" xfId="0" applyNumberFormat="1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164" fontId="2" fillId="8" borderId="22" xfId="0" applyNumberFormat="1" applyFont="1" applyFill="1" applyBorder="1" applyAlignment="1">
      <alignment horizontal="center" vertical="center"/>
    </xf>
    <xf numFmtId="164" fontId="2" fillId="5" borderId="25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7" fontId="7" fillId="2" borderId="1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2" fillId="0" borderId="28" xfId="0" applyFont="1" applyBorder="1"/>
    <xf numFmtId="0" fontId="0" fillId="0" borderId="29" xfId="0" applyBorder="1"/>
    <xf numFmtId="0" fontId="0" fillId="0" borderId="30" xfId="0" applyBorder="1" applyAlignment="1">
      <alignment vertical="center"/>
    </xf>
    <xf numFmtId="0" fontId="0" fillId="0" borderId="0" xfId="0" applyBorder="1"/>
    <xf numFmtId="0" fontId="0" fillId="0" borderId="31" xfId="0" applyBorder="1"/>
    <xf numFmtId="8" fontId="0" fillId="0" borderId="0" xfId="0" applyNumberFormat="1" applyBorder="1" applyAlignment="1">
      <alignment vertical="center"/>
    </xf>
    <xf numFmtId="0" fontId="0" fillId="0" borderId="30" xfId="0" applyBorder="1"/>
    <xf numFmtId="8" fontId="0" fillId="0" borderId="0" xfId="0" applyNumberFormat="1" applyBorder="1"/>
    <xf numFmtId="8" fontId="2" fillId="0" borderId="0" xfId="0" applyNumberFormat="1" applyFont="1" applyBorder="1"/>
    <xf numFmtId="0" fontId="2" fillId="0" borderId="0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64" fontId="2" fillId="8" borderId="11" xfId="0" applyNumberFormat="1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164" fontId="9" fillId="8" borderId="2" xfId="0" applyNumberFormat="1" applyFon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9" fillId="4" borderId="35" xfId="0" applyNumberFormat="1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B45" sqref="B45"/>
    </sheetView>
  </sheetViews>
  <sheetFormatPr defaultRowHeight="15" x14ac:dyDescent="0.25"/>
  <cols>
    <col min="1" max="1" width="52" style="8" customWidth="1"/>
    <col min="2" max="2" width="13.85546875" style="23" bestFit="1" customWidth="1"/>
    <col min="3" max="3" width="11.85546875" style="4" bestFit="1" customWidth="1"/>
    <col min="4" max="4" width="11.42578125" style="20" bestFit="1" customWidth="1"/>
    <col min="5" max="5" width="11.85546875" style="4" bestFit="1" customWidth="1"/>
    <col min="6" max="6" width="11.85546875" style="20" bestFit="1" customWidth="1"/>
    <col min="7" max="8" width="10" style="6" customWidth="1"/>
    <col min="9" max="9" width="11.140625" style="7" bestFit="1" customWidth="1"/>
    <col min="10" max="10" width="59.7109375" style="8" customWidth="1"/>
    <col min="11" max="16384" width="9.140625" style="8"/>
  </cols>
  <sheetData>
    <row r="1" spans="1:10" ht="60.75" customHeight="1" thickBot="1" x14ac:dyDescent="0.3">
      <c r="A1" s="5" t="s">
        <v>41</v>
      </c>
      <c r="B1" s="153" t="s">
        <v>69</v>
      </c>
      <c r="C1" s="154"/>
      <c r="D1" s="154"/>
      <c r="E1" s="154"/>
      <c r="F1" s="154"/>
    </row>
    <row r="2" spans="1:10" x14ac:dyDescent="0.25">
      <c r="A2" s="30" t="s">
        <v>30</v>
      </c>
      <c r="B2" s="31"/>
      <c r="C2" s="32" t="s">
        <v>11</v>
      </c>
      <c r="D2" s="33" t="s">
        <v>12</v>
      </c>
      <c r="E2" s="32" t="s">
        <v>13</v>
      </c>
      <c r="F2" s="33" t="s">
        <v>14</v>
      </c>
      <c r="G2" s="34" t="s">
        <v>4</v>
      </c>
      <c r="H2" s="110" t="s">
        <v>38</v>
      </c>
      <c r="I2" s="35" t="s">
        <v>7</v>
      </c>
      <c r="J2" s="9" t="s">
        <v>18</v>
      </c>
    </row>
    <row r="3" spans="1:10" x14ac:dyDescent="0.25">
      <c r="A3" s="36"/>
      <c r="B3" s="2"/>
      <c r="C3" s="24" t="s">
        <v>8</v>
      </c>
      <c r="D3" s="25" t="s">
        <v>8</v>
      </c>
      <c r="E3" s="24" t="s">
        <v>8</v>
      </c>
      <c r="F3" s="25" t="s">
        <v>8</v>
      </c>
      <c r="G3" s="26"/>
      <c r="H3" s="111" t="s">
        <v>39</v>
      </c>
      <c r="I3" s="37"/>
      <c r="J3" s="11" t="s">
        <v>35</v>
      </c>
    </row>
    <row r="4" spans="1:10" ht="15.75" thickBot="1" x14ac:dyDescent="0.3">
      <c r="A4" s="91" t="s">
        <v>5</v>
      </c>
      <c r="B4" s="102">
        <v>2000</v>
      </c>
      <c r="C4" s="41"/>
      <c r="D4" s="90"/>
      <c r="E4" s="89"/>
      <c r="F4" s="90"/>
      <c r="G4" s="62"/>
      <c r="H4" s="112"/>
      <c r="I4" s="42"/>
      <c r="J4" s="80" t="s">
        <v>70</v>
      </c>
    </row>
    <row r="5" spans="1:10" ht="30" x14ac:dyDescent="0.25">
      <c r="A5" s="84" t="s">
        <v>29</v>
      </c>
      <c r="B5" s="85">
        <v>15000</v>
      </c>
      <c r="C5" s="83">
        <v>7500</v>
      </c>
      <c r="D5" s="82">
        <v>7500</v>
      </c>
      <c r="E5" s="92"/>
      <c r="F5" s="86"/>
      <c r="G5" s="87">
        <f>SUM(C5:F5)</f>
        <v>15000</v>
      </c>
      <c r="H5" s="113">
        <f>B5-G5</f>
        <v>0</v>
      </c>
      <c r="I5" s="88">
        <f>G5/B5</f>
        <v>1</v>
      </c>
      <c r="J5" s="81" t="s">
        <v>71</v>
      </c>
    </row>
    <row r="6" spans="1:10" x14ac:dyDescent="0.25">
      <c r="A6" s="40" t="s">
        <v>3</v>
      </c>
      <c r="B6" s="2">
        <v>150</v>
      </c>
      <c r="C6" s="29"/>
      <c r="D6" s="27"/>
      <c r="F6" s="122">
        <v>150</v>
      </c>
      <c r="G6" s="87">
        <f>SUM(C6:F6)</f>
        <v>150</v>
      </c>
      <c r="H6" s="113">
        <f t="shared" ref="H6:H7" si="0">B6-G6</f>
        <v>0</v>
      </c>
      <c r="I6" s="38">
        <f t="shared" ref="I6:I8" si="1">G6/B6</f>
        <v>1</v>
      </c>
      <c r="J6" s="17" t="s">
        <v>26</v>
      </c>
    </row>
    <row r="7" spans="1:10" ht="15.75" thickBot="1" x14ac:dyDescent="0.3">
      <c r="A7" s="40" t="s">
        <v>19</v>
      </c>
      <c r="B7" s="2">
        <v>100</v>
      </c>
      <c r="C7" s="29"/>
      <c r="D7" s="27"/>
      <c r="E7" s="122">
        <v>100</v>
      </c>
      <c r="F7" s="147"/>
      <c r="G7" s="28">
        <f>SUM(C7:F7)</f>
        <v>100</v>
      </c>
      <c r="H7" s="113">
        <f t="shared" si="0"/>
        <v>0</v>
      </c>
      <c r="I7" s="38">
        <f t="shared" si="1"/>
        <v>1</v>
      </c>
      <c r="J7" s="17" t="s">
        <v>25</v>
      </c>
    </row>
    <row r="8" spans="1:10" ht="15.75" thickBot="1" x14ac:dyDescent="0.3">
      <c r="A8" s="45" t="s">
        <v>74</v>
      </c>
      <c r="B8" s="150">
        <f>SUM(B4:B7)</f>
        <v>17250</v>
      </c>
      <c r="C8" s="151">
        <f>SUM(C5:C7)</f>
        <v>7500</v>
      </c>
      <c r="D8" s="149">
        <f>SUM(D5:D7)</f>
        <v>7500</v>
      </c>
      <c r="E8" s="123">
        <f>SUM(E5:E7)</f>
        <v>100</v>
      </c>
      <c r="F8" s="148">
        <f>SUM(F5:F7)</f>
        <v>150</v>
      </c>
      <c r="G8" s="121">
        <f>SUM(C8:F8)</f>
        <v>15250</v>
      </c>
      <c r="H8" s="114">
        <f>SUM(H5:H7)</f>
        <v>0</v>
      </c>
      <c r="I8" s="107">
        <f t="shared" si="1"/>
        <v>0.88405797101449279</v>
      </c>
      <c r="J8" s="17"/>
    </row>
    <row r="9" spans="1:10" ht="15.75" thickBot="1" x14ac:dyDescent="0.3">
      <c r="B9" s="10"/>
      <c r="C9" s="12" t="s">
        <v>42</v>
      </c>
      <c r="D9" s="15" t="s">
        <v>40</v>
      </c>
      <c r="E9" s="12" t="s">
        <v>40</v>
      </c>
      <c r="F9" s="82" t="s">
        <v>40</v>
      </c>
      <c r="G9" s="16"/>
      <c r="H9" s="16"/>
      <c r="I9" s="13"/>
      <c r="J9" s="17"/>
    </row>
    <row r="10" spans="1:10" ht="18.75" x14ac:dyDescent="0.25">
      <c r="A10" s="54" t="s">
        <v>1</v>
      </c>
      <c r="B10" s="55"/>
      <c r="C10" s="32" t="s">
        <v>43</v>
      </c>
      <c r="D10" s="56" t="s">
        <v>44</v>
      </c>
      <c r="E10" s="57" t="s">
        <v>9</v>
      </c>
      <c r="F10" s="82" t="s">
        <v>10</v>
      </c>
      <c r="G10" s="34" t="s">
        <v>37</v>
      </c>
      <c r="H10" s="119" t="s">
        <v>36</v>
      </c>
      <c r="I10" s="35" t="s">
        <v>7</v>
      </c>
      <c r="J10" s="17"/>
    </row>
    <row r="11" spans="1:10" x14ac:dyDescent="0.25">
      <c r="A11" s="39" t="s">
        <v>24</v>
      </c>
      <c r="B11" s="2">
        <v>300</v>
      </c>
      <c r="C11" s="118"/>
      <c r="D11" s="53"/>
      <c r="E11" s="118"/>
      <c r="F11" s="53">
        <v>300</v>
      </c>
      <c r="G11" s="101">
        <f t="shared" ref="G11:G15" si="2">SUM(C11:F11)</f>
        <v>300</v>
      </c>
      <c r="H11" s="120">
        <f t="shared" ref="H11:H28" si="3">B11-G11</f>
        <v>0</v>
      </c>
      <c r="I11" s="67">
        <f t="shared" ref="I11:I20" si="4">G11/B11</f>
        <v>1</v>
      </c>
      <c r="J11" s="19"/>
    </row>
    <row r="12" spans="1:10" x14ac:dyDescent="0.25">
      <c r="A12" s="39" t="s">
        <v>53</v>
      </c>
      <c r="B12" s="2">
        <v>100</v>
      </c>
      <c r="C12" s="118"/>
      <c r="D12" s="53">
        <v>30</v>
      </c>
      <c r="E12" s="118">
        <v>40</v>
      </c>
      <c r="F12" s="53">
        <v>30</v>
      </c>
      <c r="G12" s="101">
        <f t="shared" si="2"/>
        <v>100</v>
      </c>
      <c r="H12" s="120">
        <f t="shared" si="3"/>
        <v>0</v>
      </c>
      <c r="I12" s="68">
        <f t="shared" si="4"/>
        <v>1</v>
      </c>
      <c r="J12" s="18" t="s">
        <v>54</v>
      </c>
    </row>
    <row r="13" spans="1:10" x14ac:dyDescent="0.25">
      <c r="A13" s="39" t="s">
        <v>28</v>
      </c>
      <c r="B13" s="2">
        <v>200</v>
      </c>
      <c r="C13" s="118">
        <v>200</v>
      </c>
      <c r="D13" s="53"/>
      <c r="E13" s="118"/>
      <c r="F13" s="53"/>
      <c r="G13" s="100">
        <f t="shared" si="2"/>
        <v>200</v>
      </c>
      <c r="H13" s="120">
        <f t="shared" si="3"/>
        <v>0</v>
      </c>
      <c r="I13" s="68">
        <f t="shared" si="4"/>
        <v>1</v>
      </c>
      <c r="J13" s="19"/>
    </row>
    <row r="14" spans="1:10" x14ac:dyDescent="0.25">
      <c r="A14" s="39" t="s">
        <v>27</v>
      </c>
      <c r="B14" s="2">
        <v>550</v>
      </c>
      <c r="C14" s="118">
        <v>260</v>
      </c>
      <c r="D14" s="53">
        <v>290</v>
      </c>
      <c r="E14" s="118"/>
      <c r="F14" s="53"/>
      <c r="G14" s="101">
        <f t="shared" si="2"/>
        <v>550</v>
      </c>
      <c r="H14" s="120">
        <f t="shared" si="3"/>
        <v>0</v>
      </c>
      <c r="I14" s="68">
        <f t="shared" si="4"/>
        <v>1</v>
      </c>
      <c r="J14" s="17"/>
    </row>
    <row r="15" spans="1:10" x14ac:dyDescent="0.25">
      <c r="A15" s="39" t="s">
        <v>64</v>
      </c>
      <c r="B15" s="2">
        <v>200</v>
      </c>
      <c r="C15" s="118"/>
      <c r="D15" s="53"/>
      <c r="E15" s="118">
        <v>200</v>
      </c>
      <c r="F15" s="53"/>
      <c r="G15" s="101">
        <f t="shared" si="2"/>
        <v>200</v>
      </c>
      <c r="H15" s="120">
        <f t="shared" si="3"/>
        <v>0</v>
      </c>
      <c r="I15" s="68">
        <f t="shared" si="4"/>
        <v>1</v>
      </c>
      <c r="J15" s="17"/>
    </row>
    <row r="16" spans="1:10" ht="30" x14ac:dyDescent="0.25">
      <c r="A16" s="39" t="s">
        <v>15</v>
      </c>
      <c r="B16" s="2">
        <v>4600</v>
      </c>
      <c r="C16" s="118">
        <v>1150</v>
      </c>
      <c r="D16" s="53">
        <v>1150</v>
      </c>
      <c r="E16" s="118">
        <v>1150</v>
      </c>
      <c r="F16" s="53">
        <v>1150</v>
      </c>
      <c r="G16" s="101">
        <f t="shared" ref="G16:G17" si="5">SUM(C16:F16)</f>
        <v>4600</v>
      </c>
      <c r="H16" s="120">
        <f t="shared" si="3"/>
        <v>0</v>
      </c>
      <c r="I16" s="68">
        <f t="shared" si="4"/>
        <v>1</v>
      </c>
      <c r="J16" s="17" t="s">
        <v>56</v>
      </c>
    </row>
    <row r="17" spans="1:10" x14ac:dyDescent="0.25">
      <c r="A17" s="39" t="s">
        <v>23</v>
      </c>
      <c r="B17" s="2">
        <v>50</v>
      </c>
      <c r="C17" s="118">
        <v>50</v>
      </c>
      <c r="D17" s="124"/>
      <c r="E17" s="118"/>
      <c r="F17" s="49"/>
      <c r="G17" s="101">
        <f t="shared" si="5"/>
        <v>50</v>
      </c>
      <c r="H17" s="120">
        <f t="shared" si="3"/>
        <v>0</v>
      </c>
      <c r="I17" s="68">
        <f t="shared" si="4"/>
        <v>1</v>
      </c>
      <c r="J17" s="17"/>
    </row>
    <row r="18" spans="1:10" x14ac:dyDescent="0.25">
      <c r="A18" s="39" t="s">
        <v>16</v>
      </c>
      <c r="B18" s="51">
        <v>200</v>
      </c>
      <c r="C18" s="118">
        <v>50</v>
      </c>
      <c r="D18" s="53">
        <v>50</v>
      </c>
      <c r="E18" s="118">
        <v>50</v>
      </c>
      <c r="F18" s="53">
        <v>50</v>
      </c>
      <c r="G18" s="101">
        <f t="shared" ref="G18:G28" si="6">SUM(C18:F18)</f>
        <v>200</v>
      </c>
      <c r="H18" s="120">
        <f t="shared" si="3"/>
        <v>0</v>
      </c>
      <c r="I18" s="68">
        <f t="shared" si="4"/>
        <v>1</v>
      </c>
      <c r="J18" s="17"/>
    </row>
    <row r="19" spans="1:10" x14ac:dyDescent="0.25">
      <c r="A19" s="39" t="s">
        <v>34</v>
      </c>
      <c r="B19" s="2">
        <v>300</v>
      </c>
      <c r="C19" s="118">
        <v>150</v>
      </c>
      <c r="D19" s="53">
        <v>50</v>
      </c>
      <c r="E19" s="118">
        <v>50</v>
      </c>
      <c r="F19" s="53">
        <v>50</v>
      </c>
      <c r="G19" s="101">
        <f t="shared" si="6"/>
        <v>300</v>
      </c>
      <c r="H19" s="120">
        <f t="shared" si="3"/>
        <v>0</v>
      </c>
      <c r="I19" s="68">
        <f t="shared" si="4"/>
        <v>1</v>
      </c>
      <c r="J19" s="18" t="s">
        <v>50</v>
      </c>
    </row>
    <row r="20" spans="1:10" x14ac:dyDescent="0.25">
      <c r="A20" s="59" t="s">
        <v>17</v>
      </c>
      <c r="B20" s="51">
        <v>250</v>
      </c>
      <c r="C20" s="3"/>
      <c r="D20" s="53">
        <v>235</v>
      </c>
      <c r="E20" s="118">
        <v>15</v>
      </c>
      <c r="F20" s="52"/>
      <c r="G20" s="101">
        <f t="shared" si="6"/>
        <v>250</v>
      </c>
      <c r="H20" s="120">
        <f t="shared" si="3"/>
        <v>0</v>
      </c>
      <c r="I20" s="68">
        <f t="shared" si="4"/>
        <v>1</v>
      </c>
      <c r="J20" s="21"/>
    </row>
    <row r="21" spans="1:10" x14ac:dyDescent="0.25">
      <c r="A21" s="39" t="s">
        <v>0</v>
      </c>
      <c r="B21" s="2">
        <v>500</v>
      </c>
      <c r="C21" s="118">
        <v>100</v>
      </c>
      <c r="D21" s="105"/>
      <c r="E21" s="50"/>
      <c r="F21" s="53">
        <v>400</v>
      </c>
      <c r="G21" s="100">
        <f t="shared" si="6"/>
        <v>500</v>
      </c>
      <c r="H21" s="120">
        <f t="shared" si="3"/>
        <v>0</v>
      </c>
      <c r="I21" s="68">
        <f t="shared" ref="I21:I29" si="7">G21/B21</f>
        <v>1</v>
      </c>
      <c r="J21" s="18" t="s">
        <v>75</v>
      </c>
    </row>
    <row r="22" spans="1:10" x14ac:dyDescent="0.25">
      <c r="A22" s="39" t="s">
        <v>46</v>
      </c>
      <c r="B22" s="51">
        <v>180</v>
      </c>
      <c r="C22" s="118"/>
      <c r="D22" s="53"/>
      <c r="E22" s="118">
        <v>90</v>
      </c>
      <c r="F22" s="53">
        <v>90</v>
      </c>
      <c r="G22" s="101">
        <f t="shared" si="6"/>
        <v>180</v>
      </c>
      <c r="H22" s="120">
        <f t="shared" si="3"/>
        <v>0</v>
      </c>
      <c r="I22" s="68">
        <f t="shared" si="7"/>
        <v>1</v>
      </c>
      <c r="J22" s="128"/>
    </row>
    <row r="23" spans="1:10" x14ac:dyDescent="0.25">
      <c r="A23" s="59" t="s">
        <v>6</v>
      </c>
      <c r="B23" s="2">
        <v>150</v>
      </c>
      <c r="C23" s="118"/>
      <c r="D23" s="53"/>
      <c r="E23" s="118"/>
      <c r="F23" s="53">
        <v>150</v>
      </c>
      <c r="G23" s="101">
        <f t="shared" si="6"/>
        <v>150</v>
      </c>
      <c r="H23" s="120">
        <f t="shared" si="3"/>
        <v>0</v>
      </c>
      <c r="I23" s="68">
        <f t="shared" si="7"/>
        <v>1</v>
      </c>
      <c r="J23" s="22"/>
    </row>
    <row r="24" spans="1:10" x14ac:dyDescent="0.25">
      <c r="A24" s="59" t="s">
        <v>32</v>
      </c>
      <c r="B24" s="51">
        <v>2500</v>
      </c>
      <c r="C24" s="118"/>
      <c r="D24" s="53">
        <v>2500</v>
      </c>
      <c r="E24" s="118"/>
      <c r="F24" s="53"/>
      <c r="G24" s="101">
        <f t="shared" si="6"/>
        <v>2500</v>
      </c>
      <c r="H24" s="120">
        <f t="shared" si="3"/>
        <v>0</v>
      </c>
      <c r="I24" s="68">
        <f t="shared" si="7"/>
        <v>1</v>
      </c>
      <c r="J24" s="126" t="s">
        <v>49</v>
      </c>
    </row>
    <row r="25" spans="1:10" x14ac:dyDescent="0.25">
      <c r="A25" s="59" t="s">
        <v>76</v>
      </c>
      <c r="B25" s="2">
        <v>1000</v>
      </c>
      <c r="C25" s="118"/>
      <c r="D25" s="53">
        <v>500</v>
      </c>
      <c r="E25" s="118"/>
      <c r="F25" s="53">
        <v>500</v>
      </c>
      <c r="G25" s="101">
        <f t="shared" si="6"/>
        <v>1000</v>
      </c>
      <c r="H25" s="120">
        <f t="shared" si="3"/>
        <v>0</v>
      </c>
      <c r="I25" s="68">
        <f t="shared" si="7"/>
        <v>1</v>
      </c>
      <c r="J25" s="22"/>
    </row>
    <row r="26" spans="1:10" x14ac:dyDescent="0.25">
      <c r="A26" s="59" t="s">
        <v>45</v>
      </c>
      <c r="B26" s="2">
        <v>500</v>
      </c>
      <c r="C26" s="118"/>
      <c r="D26" s="53">
        <v>500</v>
      </c>
      <c r="E26" s="118"/>
      <c r="F26" s="53"/>
      <c r="G26" s="101">
        <f t="shared" si="6"/>
        <v>500</v>
      </c>
      <c r="H26" s="120">
        <f t="shared" si="3"/>
        <v>0</v>
      </c>
      <c r="I26" s="68">
        <f t="shared" si="7"/>
        <v>1</v>
      </c>
      <c r="J26" s="22" t="s">
        <v>47</v>
      </c>
    </row>
    <row r="27" spans="1:10" x14ac:dyDescent="0.25">
      <c r="A27" s="39" t="s">
        <v>33</v>
      </c>
      <c r="B27" s="51">
        <v>670</v>
      </c>
      <c r="C27" s="118"/>
      <c r="D27" s="53"/>
      <c r="E27" s="125"/>
      <c r="F27" s="118">
        <v>670</v>
      </c>
      <c r="G27" s="101">
        <f t="shared" si="6"/>
        <v>670</v>
      </c>
      <c r="H27" s="120">
        <f t="shared" si="3"/>
        <v>0</v>
      </c>
      <c r="I27" s="68">
        <f t="shared" si="7"/>
        <v>1</v>
      </c>
      <c r="J27" s="18" t="s">
        <v>72</v>
      </c>
    </row>
    <row r="28" spans="1:10" x14ac:dyDescent="0.25">
      <c r="A28" s="39" t="s">
        <v>65</v>
      </c>
      <c r="B28" s="51">
        <v>4000</v>
      </c>
      <c r="C28" s="118">
        <v>1500</v>
      </c>
      <c r="D28" s="53"/>
      <c r="E28" s="118">
        <v>1500</v>
      </c>
      <c r="F28" s="53">
        <v>1000</v>
      </c>
      <c r="G28" s="101">
        <f t="shared" si="6"/>
        <v>4000</v>
      </c>
      <c r="H28" s="120">
        <f t="shared" si="3"/>
        <v>0</v>
      </c>
      <c r="I28" s="68">
        <f t="shared" si="7"/>
        <v>1</v>
      </c>
      <c r="J28" s="18"/>
    </row>
    <row r="29" spans="1:10" ht="15.75" thickBot="1" x14ac:dyDescent="0.3">
      <c r="A29" s="79" t="s">
        <v>52</v>
      </c>
      <c r="B29" s="95">
        <f>SUM(B11:B28)</f>
        <v>16250</v>
      </c>
      <c r="C29" s="152">
        <f>SUM(C11:C28)</f>
        <v>3460</v>
      </c>
      <c r="D29" s="152">
        <f t="shared" ref="D29:F29" si="8">SUM(D11:D28)</f>
        <v>5305</v>
      </c>
      <c r="E29" s="152">
        <f t="shared" si="8"/>
        <v>3095</v>
      </c>
      <c r="F29" s="152">
        <f t="shared" si="8"/>
        <v>4390</v>
      </c>
      <c r="G29" s="144">
        <f>SUM(C29:F29)</f>
        <v>16250</v>
      </c>
      <c r="H29" s="104">
        <f>SUM(H11:H28)</f>
        <v>0</v>
      </c>
      <c r="I29" s="68">
        <f t="shared" si="7"/>
        <v>1</v>
      </c>
      <c r="J29" s="14"/>
    </row>
    <row r="30" spans="1:10" ht="15.75" thickBot="1" x14ac:dyDescent="0.3">
      <c r="A30" s="45" t="s">
        <v>68</v>
      </c>
      <c r="B30" s="94">
        <f>B8-B29</f>
        <v>1000</v>
      </c>
      <c r="C30" s="64"/>
      <c r="D30" s="63"/>
      <c r="E30" s="64"/>
      <c r="F30" s="63"/>
      <c r="G30" s="65"/>
      <c r="H30" s="116"/>
      <c r="I30" s="48"/>
      <c r="J30" s="14"/>
    </row>
    <row r="31" spans="1:10" x14ac:dyDescent="0.25">
      <c r="A31" s="11"/>
      <c r="B31" s="10"/>
      <c r="I31" s="13"/>
      <c r="J31" s="9"/>
    </row>
    <row r="32" spans="1:10" x14ac:dyDescent="0.25">
      <c r="A32" s="73"/>
      <c r="B32" s="74"/>
      <c r="C32" s="73"/>
      <c r="D32" s="73"/>
      <c r="E32" s="73"/>
      <c r="F32" s="73"/>
      <c r="G32" s="73"/>
      <c r="H32" s="73"/>
      <c r="I32" s="75"/>
      <c r="J32" s="76"/>
    </row>
    <row r="33" spans="1:10" ht="15.75" thickBot="1" x14ac:dyDescent="0.3">
      <c r="B33" s="10"/>
      <c r="I33" s="13"/>
      <c r="J33" s="9"/>
    </row>
    <row r="34" spans="1:10" x14ac:dyDescent="0.25">
      <c r="A34" s="30" t="s">
        <v>31</v>
      </c>
      <c r="B34" s="31" t="s">
        <v>2</v>
      </c>
      <c r="C34" s="32" t="s">
        <v>11</v>
      </c>
      <c r="D34" s="33" t="s">
        <v>12</v>
      </c>
      <c r="E34" s="32" t="s">
        <v>13</v>
      </c>
      <c r="F34" s="33" t="s">
        <v>14</v>
      </c>
      <c r="G34" s="34" t="s">
        <v>4</v>
      </c>
      <c r="H34" s="110"/>
      <c r="I34" s="35" t="s">
        <v>7</v>
      </c>
    </row>
    <row r="35" spans="1:10" x14ac:dyDescent="0.25">
      <c r="A35" s="36"/>
      <c r="B35" s="2"/>
      <c r="C35" s="24" t="s">
        <v>8</v>
      </c>
      <c r="D35" s="25" t="s">
        <v>8</v>
      </c>
      <c r="E35" s="24" t="s">
        <v>8</v>
      </c>
      <c r="F35" s="25" t="s">
        <v>8</v>
      </c>
      <c r="G35" s="26"/>
      <c r="H35" s="111"/>
      <c r="I35" s="37"/>
    </row>
    <row r="36" spans="1:10" ht="15.75" thickBot="1" x14ac:dyDescent="0.3">
      <c r="A36" s="91" t="s">
        <v>22</v>
      </c>
      <c r="B36" s="103">
        <v>19934</v>
      </c>
      <c r="C36" s="109"/>
      <c r="D36" s="108"/>
      <c r="E36" s="61"/>
      <c r="F36" s="60"/>
      <c r="G36" s="62"/>
      <c r="H36" s="112"/>
      <c r="I36" s="42"/>
      <c r="J36" s="9" t="s">
        <v>73</v>
      </c>
    </row>
    <row r="37" spans="1:10" ht="15.75" thickBot="1" x14ac:dyDescent="0.3">
      <c r="A37" s="40" t="s">
        <v>20</v>
      </c>
      <c r="B37" s="2">
        <v>1.5</v>
      </c>
      <c r="C37" s="24">
        <v>0.37</v>
      </c>
      <c r="D37" s="24">
        <v>0.37</v>
      </c>
      <c r="E37" s="24">
        <v>0.37</v>
      </c>
      <c r="F37" s="24">
        <v>0.39</v>
      </c>
      <c r="G37" s="26">
        <f>SUM(C37:F37)</f>
        <v>1.5</v>
      </c>
      <c r="H37" s="111"/>
      <c r="I37" s="68">
        <f>G37/B37</f>
        <v>1</v>
      </c>
    </row>
    <row r="38" spans="1:10" ht="15.75" thickBot="1" x14ac:dyDescent="0.3">
      <c r="A38" s="45" t="s">
        <v>48</v>
      </c>
      <c r="B38" s="94">
        <f>SUM(B36:B37)</f>
        <v>19935.5</v>
      </c>
      <c r="C38" s="46"/>
      <c r="D38" s="47"/>
      <c r="E38" s="46"/>
      <c r="F38" s="63"/>
      <c r="G38" s="106"/>
      <c r="H38" s="114"/>
      <c r="I38" s="107">
        <f>G38/B38</f>
        <v>0</v>
      </c>
    </row>
    <row r="39" spans="1:10" x14ac:dyDescent="0.25">
      <c r="A39" s="1" t="s">
        <v>21</v>
      </c>
      <c r="B39" s="69"/>
      <c r="C39" s="70"/>
      <c r="D39" s="71"/>
      <c r="E39" s="70"/>
      <c r="F39" s="71"/>
      <c r="G39" s="58"/>
      <c r="H39" s="115"/>
      <c r="I39" s="66"/>
    </row>
    <row r="40" spans="1:10" x14ac:dyDescent="0.25">
      <c r="A40" s="43" t="s">
        <v>32</v>
      </c>
      <c r="B40" s="44">
        <v>2500</v>
      </c>
      <c r="C40" s="96">
        <v>0</v>
      </c>
      <c r="D40" s="97"/>
      <c r="E40" s="96"/>
      <c r="F40" s="97"/>
      <c r="G40" s="98"/>
      <c r="H40" s="117"/>
      <c r="I40" s="99"/>
      <c r="J40" s="127" t="s">
        <v>55</v>
      </c>
    </row>
    <row r="41" spans="1:10" x14ac:dyDescent="0.25">
      <c r="A41" s="145" t="s">
        <v>66</v>
      </c>
      <c r="B41" s="146">
        <v>12800</v>
      </c>
      <c r="C41" s="96"/>
      <c r="D41" s="97"/>
      <c r="E41" s="96"/>
      <c r="F41" s="97"/>
      <c r="G41" s="98"/>
      <c r="H41" s="117"/>
      <c r="I41" s="99"/>
      <c r="J41" s="127" t="s">
        <v>67</v>
      </c>
    </row>
    <row r="42" spans="1:10" ht="15.75" thickBot="1" x14ac:dyDescent="0.3">
      <c r="A42" s="78" t="s">
        <v>51</v>
      </c>
      <c r="B42" s="93">
        <f>SUM(B40:B41)</f>
        <v>15300</v>
      </c>
      <c r="C42" s="61">
        <f>SUM(C40:C40)</f>
        <v>0</v>
      </c>
      <c r="D42" s="60"/>
      <c r="E42" s="61"/>
      <c r="F42" s="60"/>
      <c r="G42" s="62"/>
      <c r="H42" s="112"/>
      <c r="I42" s="72"/>
    </row>
    <row r="43" spans="1:10" ht="15.75" thickBot="1" x14ac:dyDescent="0.3">
      <c r="A43" s="45" t="s">
        <v>68</v>
      </c>
      <c r="B43" s="94">
        <f>B38-B42</f>
        <v>4635.5</v>
      </c>
      <c r="C43" s="64"/>
      <c r="D43" s="63"/>
      <c r="E43" s="64"/>
      <c r="F43" s="63"/>
      <c r="G43" s="65"/>
      <c r="H43" s="116"/>
      <c r="I43" s="77"/>
      <c r="J43" s="9"/>
    </row>
  </sheetData>
  <mergeCells count="1">
    <mergeCell ref="B1:F1"/>
  </mergeCells>
  <pageMargins left="0.7" right="0.7" top="0.75" bottom="0.75" header="0.3" footer="0.3"/>
  <pageSetup scale="80" orientation="landscape" r:id="rId1"/>
  <ignoredErrors>
    <ignoredError sqref="G5 G7 G11:G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H18" sqref="H18"/>
    </sheetView>
  </sheetViews>
  <sheetFormatPr defaultRowHeight="15" x14ac:dyDescent="0.25"/>
  <sheetData>
    <row r="1" spans="1:10" x14ac:dyDescent="0.25">
      <c r="A1" s="129" t="s">
        <v>60</v>
      </c>
      <c r="B1" s="130"/>
      <c r="C1" s="131" t="s">
        <v>63</v>
      </c>
      <c r="D1" s="130"/>
      <c r="E1" s="130"/>
      <c r="F1" s="130"/>
      <c r="G1" s="130"/>
      <c r="H1" s="130"/>
      <c r="I1" s="130"/>
      <c r="J1" s="132"/>
    </row>
    <row r="2" spans="1:10" x14ac:dyDescent="0.25">
      <c r="A2" s="133" t="s">
        <v>57</v>
      </c>
      <c r="B2" s="134"/>
      <c r="C2" s="134"/>
      <c r="D2" s="134"/>
      <c r="E2" s="134"/>
      <c r="F2" s="134"/>
      <c r="G2" s="134"/>
      <c r="H2" s="134"/>
      <c r="I2" s="134"/>
      <c r="J2" s="135"/>
    </row>
    <row r="3" spans="1:10" x14ac:dyDescent="0.25">
      <c r="A3" s="133" t="s">
        <v>58</v>
      </c>
      <c r="B3" s="136">
        <v>349.74</v>
      </c>
      <c r="C3" s="134"/>
      <c r="D3" s="134"/>
      <c r="E3" s="134"/>
      <c r="F3" s="134"/>
      <c r="G3" s="134"/>
      <c r="H3" s="136">
        <v>349.74</v>
      </c>
      <c r="I3" s="134" t="s">
        <v>61</v>
      </c>
      <c r="J3" s="135"/>
    </row>
    <row r="4" spans="1:10" x14ac:dyDescent="0.25">
      <c r="A4" s="133"/>
      <c r="B4" s="134"/>
      <c r="C4" s="134"/>
      <c r="D4" s="134"/>
      <c r="E4" s="134"/>
      <c r="F4" s="134"/>
      <c r="G4" s="134"/>
      <c r="H4" s="134"/>
      <c r="I4" s="134"/>
      <c r="J4" s="135"/>
    </row>
    <row r="5" spans="1:10" x14ac:dyDescent="0.25">
      <c r="A5" s="137" t="s">
        <v>59</v>
      </c>
      <c r="B5" s="134"/>
      <c r="C5" s="134"/>
      <c r="D5" s="134"/>
      <c r="E5" s="134"/>
      <c r="F5" s="134"/>
      <c r="G5" s="134"/>
      <c r="H5" s="134">
        <v>26</v>
      </c>
      <c r="I5" s="134" t="s">
        <v>61</v>
      </c>
      <c r="J5" s="135"/>
    </row>
    <row r="6" spans="1:10" x14ac:dyDescent="0.25">
      <c r="A6" s="137"/>
      <c r="B6" s="134"/>
      <c r="C6" s="134"/>
      <c r="D6" s="134"/>
      <c r="E6" s="134"/>
      <c r="F6" s="134"/>
      <c r="G6" s="134"/>
      <c r="H6" s="138">
        <f>SUM(H3:H5)</f>
        <v>375.74</v>
      </c>
      <c r="I6" s="134"/>
      <c r="J6" s="135"/>
    </row>
    <row r="7" spans="1:10" x14ac:dyDescent="0.25">
      <c r="A7" s="137"/>
      <c r="B7" s="134"/>
      <c r="C7" s="134"/>
      <c r="D7" s="134"/>
      <c r="E7" s="134"/>
      <c r="F7" s="134"/>
      <c r="G7" s="134"/>
      <c r="H7" s="139">
        <f>H6*12</f>
        <v>4508.88</v>
      </c>
      <c r="I7" s="140" t="s">
        <v>62</v>
      </c>
      <c r="J7" s="135"/>
    </row>
    <row r="8" spans="1:10" ht="15.75" thickBot="1" x14ac:dyDescent="0.3">
      <c r="A8" s="141" t="s">
        <v>77</v>
      </c>
      <c r="B8" s="142"/>
      <c r="C8" s="142"/>
      <c r="D8" s="142"/>
      <c r="E8" s="142"/>
      <c r="F8" s="142"/>
      <c r="G8" s="142"/>
      <c r="H8" s="142"/>
      <c r="I8" s="142"/>
      <c r="J8" s="14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93C2FD1D7BA41BAA9F21DD76CC154" ma:contentTypeVersion="10" ma:contentTypeDescription="Create a new document." ma:contentTypeScope="" ma:versionID="e0470ecdc96dbf1c3e1be3b331ccad5f">
  <xsd:schema xmlns:xsd="http://www.w3.org/2001/XMLSchema" xmlns:xs="http://www.w3.org/2001/XMLSchema" xmlns:p="http://schemas.microsoft.com/office/2006/metadata/properties" xmlns:ns3="0efb524f-72a7-46ef-828f-2727df2da9ce" targetNamespace="http://schemas.microsoft.com/office/2006/metadata/properties" ma:root="true" ma:fieldsID="40e7979bce9ddcf3dcf741120874cb87" ns3:_="">
    <xsd:import namespace="0efb524f-72a7-46ef-828f-2727df2da9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b524f-72a7-46ef-828f-2727df2da9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C44F49-1CB8-4F3B-A799-432223700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fb524f-72a7-46ef-828f-2727df2da9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7C881D-EDD9-4FAE-9483-AA2227D49B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4A5D87-E62C-45D1-ACC6-229E46C98248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efb524f-72a7-46ef-828f-2727df2da9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202223</vt:lpstr>
      <vt:lpstr>ClerkFO 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NorthNewnton</dc:creator>
  <cp:lastModifiedBy>NorthNewnton</cp:lastModifiedBy>
  <cp:lastPrinted>2018-12-27T13:20:28Z</cp:lastPrinted>
  <dcterms:created xsi:type="dcterms:W3CDTF">2015-10-07T15:19:21Z</dcterms:created>
  <dcterms:modified xsi:type="dcterms:W3CDTF">2021-12-06T13:49:20Z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0x010100BE993C2FD1D7BA41BAA9F21DD76CC154</vt:lpwstr>
  </property>
</Properties>
</file>